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000" windowHeight="8880"/>
  </bookViews>
  <sheets>
    <sheet name="Sheet1" sheetId="1" r:id="rId1"/>
  </sheets>
  <externalReferences>
    <externalReference r:id="rId2"/>
    <externalReference r:id="rId3"/>
  </externalReferences>
  <definedNames>
    <definedName name="_xlnm._FilterDatabase" localSheetId="0" hidden="1">Sheet1!$A$1:$J$24</definedName>
  </definedNames>
  <calcPr calcId="144525"/>
</workbook>
</file>

<file path=xl/sharedStrings.xml><?xml version="1.0" encoding="utf-8"?>
<sst xmlns="http://schemas.openxmlformats.org/spreadsheetml/2006/main" count="164" uniqueCount="95">
  <si>
    <t>序号</t>
  </si>
  <si>
    <t>物资编码</t>
  </si>
  <si>
    <t>物资名称</t>
  </si>
  <si>
    <t>技术参数</t>
  </si>
  <si>
    <t>单位</t>
  </si>
  <si>
    <t>品牌要求</t>
  </si>
  <si>
    <t>预估数量</t>
  </si>
  <si>
    <t>控制单价</t>
  </si>
  <si>
    <t>线别</t>
  </si>
  <si>
    <t>备注</t>
  </si>
  <si>
    <t>510030050007</t>
  </si>
  <si>
    <t>地上消火栓扳手</t>
  </si>
  <si>
    <t>①型号：FB 400；
②规格：长度400mm*开口55-56mm*五角边长2cm；
③材质：使用QT450球墨铸铁或不低于其性能的材料；
④表面处理：应先涂防锈漆后再涂红色漆，油漆表面应光滑均匀，不应有气泡、开裂、剥落和流痕，消火栓扳手套筒壁厚应均匀，内外表面不应有裂纹和影响使用的癍疤等缺陷；
⑤制式：公制；
⑥重量：≤2.5kg；
⑧执行标准：符合GB4452-2011《室外消火栓》（具体标准的版本号以国家最新发布为准）；</t>
  </si>
  <si>
    <t>个</t>
  </si>
  <si>
    <t>/</t>
  </si>
  <si>
    <t>3、4、6号线</t>
  </si>
  <si>
    <t>170020010002</t>
  </si>
  <si>
    <t>过滤式消防自救呼吸器</t>
  </si>
  <si>
    <t>①款式型号：TZL30；
②满足标准：符合GB21976.7-2012《建筑火灾逃生避难器材 第7部分：过滤式消防自救呼吸器》、符合CNCA-C18-04:2014《强制性产品认证实施细则 消防装备产品》、符合CCCF-XFZB-04《强制性产品认证实施细则 消防装备产品 逃生和自救呼吸器产品》（具体标准的版本号以国家最新发布为准）；</t>
  </si>
  <si>
    <t>副</t>
  </si>
  <si>
    <t>4、6号线</t>
  </si>
  <si>
    <t>170010030009</t>
  </si>
  <si>
    <t>灭火器箱</t>
  </si>
  <si>
    <t>①型号：翻盖置地式；
②规格：放置2具5kg干粉灭火器；
③满足标准：XF139-2009《灭火器箱》（具体标准的版本号以国家最新发布为准）；
④材质：箱体采用冷轧钢，厚度不小于0.6mm；扣手、门轴采用不锈钢；
⑤喷涂：静电喷涂工艺；</t>
  </si>
  <si>
    <t>2、3、4号线</t>
  </si>
  <si>
    <t>170010020001</t>
  </si>
  <si>
    <t>手提式干粉灭火器</t>
  </si>
  <si>
    <t>①规格型号：MFZ/ABC2；
②材质：碳钢；
③满足标准：符合CCC-XSRK-004:2011《消防类产品型式认可实施规则 灭火器产品》、符合GB4351.1-2005《手提式灭火器 第1部分：性能和结构要求》（具体标准的版本号以国家最新发布为准）；</t>
  </si>
  <si>
    <t>具</t>
  </si>
  <si>
    <t>楼山/薪薪/淮海</t>
  </si>
  <si>
    <t>4、6、8、11号线</t>
  </si>
  <si>
    <t>170010020011</t>
  </si>
  <si>
    <t>①规格型号：MFZ/ABC5；
②材质：碳钢；
③满足标准：符合CCC-XSRK-004:2011《消防类产品型式认可实施规则 灭火器产品》、符合GB4351.1-2005《手提式灭火器 第1部分：性能和结构要求》（具体标准的版本号以国家最新发布为准）；</t>
  </si>
  <si>
    <t>3、4、8号线</t>
  </si>
  <si>
    <t>170050070001</t>
  </si>
  <si>
    <t>微型消防站专用手机</t>
  </si>
  <si>
    <t>①操作系统：Android 8.0及以上版本；
②防护等级：IP67；
③硬件平台：MSM8909四核；
④内存：:4G+64GB内存；
⑤屏幕尺寸：5.99英寸；
⑥摄像头：后1200万/前1600万
⑦接口：2个Micro SIM,双卡双待单通；
⑧定位模块：GPS+北斗+GLONASS混合定位；
⑨天线：WIFI BT FM NFC；
⑩网络频段：4G全网通，TD-LTE：38/40/41，WCDMA：1/8，GSM：2/3/5/8，EVDO：BCO；
⑪颜色：黑色；</t>
  </si>
  <si>
    <t>部</t>
  </si>
  <si>
    <t>170030070007</t>
  </si>
  <si>
    <t>消防安全绳（轻型）</t>
  </si>
  <si>
    <t>①规格型号：消防安全绳（轻型）FZL-S-Q9.5（轻型）；
②满足标准：符合XF494-2004《消防用防坠落装备》（具体标准的版本号以国家最新发布为准）；
③其他要求：安全绳应由原纤维制成；安全绳应为连续结构，主承重部分应由连续纤维制成；安全绳应采用夹心绳结构；安全绳表面应无任何机械损伤现象，整绳粗细均匀、结构一致；安全绳的长度20m，直径9.5mm；每根安全绳的两端应妥善收尾；安全绳采用绳环结构，并用同种材料的细绳扎缝50mm，在扎缝处热封，扎缝处包以裹紧的橡胶或塑料套管；轻型安全绳的最小破断强度≥20kN；当承重达到最小破断强度的10% 时，安全绳的延伸率≥1%且≤10%；按GB/T8834-1988规定的方法进行测量，安全绳的直径≥9.5mm，且≤16mm,轻型安全绳的直径≥9.5 mm，且＜12.5mm;与厂方标称直径值对照，允差为±0.5mm；经204±5℃的耐高温性能试验后，安全绳不应出现融熔、焦化现象；</t>
  </si>
  <si>
    <t>根</t>
  </si>
  <si>
    <t>3号线</t>
  </si>
  <si>
    <t>170030120001</t>
  </si>
  <si>
    <t>消防安全腰带</t>
  </si>
  <si>
    <t>①规格型号：消防安全腰带FZL-YD；
②满足标准：符合XF494-2004《消防用防坠落装备》（具体标准的版本号以国家最新发布为准）；
③其他要求：设计负荷为1.33KN；织带为一整根结构（无接缝）：由织带、内带扣、外带扣、环扣和两个拉环等零件构成；织带宽度70±1mm，腰带质量≤0.85kg，长度≥1300mm左右；能调节尺寸大小以适合不同体型佩戴；织带和缝线应由原纤维制成，纤维类型为聚酞胺纤维或聚醋纤维；织带边缘通过热封或其他措施来防止织线松脱；安全腰带的缝线与织带相匹配，用肉眼易于检查；缝合接口及缝合末端回缝≥13mm；线路、针迹顺直、整齐，无明显弯曲或堆砌，无跳针、开线、断线；拉环不允许焊接；带扣应使安全带长度调节方便、佩戴快速且无松脱、滑落现象腰带的带扣使安全带长度调节方便、佩戴快速且无松脱、滑落现象；带扣的边角半径应≥6mm；带扣与拉环应无棱角、毛刺，不得有裂纹、明显压痕和划伤等缺陷，其边缘应呈弧形；安全带的零部件安装应端正，整带应平直、整洁，不得有污油渍、缺损及其他有损外观的缺陷；安 全腰带上所有拉环经正立方向静拉力试验和水平方向静拉力试验后，安全腰带不应从人体模型上松脱，安全腰带上的带扣和调节装置滑移距离应≤10mm，而且安全腰带不应出现影响其安全性能的明显损伤；安全带上所有承载连接部件须经冲击试验。试验时，安全带不应从人体模型上松脱，而且安全带不应出现影响其安全性能的明显损伤；经204±5℃的耐高温性能试验后，安全带的织带和缝线不应出现融熔、焦化现象；</t>
  </si>
  <si>
    <t>170030150001</t>
  </si>
  <si>
    <t>消防单杠梯</t>
  </si>
  <si>
    <t>①规格型号：消防单杠梯TDZ3；
②满足标准：符合XF137-2007《消防梯》（具体标准的版本号以国家最新发布为准）；
③其他要求：材质为竹制；工作长度3±0.1m，最小梯宽250±2mm，整梯质量≤12kg，梯蹬间距280-350±2mm；所用钢材应符合GB/T 11253－1989的规定；所用铝合金材料应符合GB/T6892－2000的规定；所用竹、木材料应符合XF137-2007附录A的要求；竹粘合集成材料的粘合牢度按XF137-2007的6.3方法试验后，应无脱胶现象；梯蹬与侧板应紧密吻合，不得松动、加楔。金属梯蹬应有防滑措施；金属零件和竹、木零件应紧密粘合，不应补塞；紧固件应垂直旋紧，不应有突出的钉头锋口和毛刺等缺陷。铆钉应紧固并呈平整半圆头；外表面应光滑无毛刺，表面应涂不导电的涂料保护，竹、木表面呈桔黄色，金属零件镀锌（或镀铬）或涂黑色磁漆；涂料表面光滑，色泽均匀，无漏涂、流痕和影响外表面质量的缺陷；板应设有角度仪，能可靠指示梯身与地平面的夹角；展开后，目测梯跃与侧板的夹角应为直角，折合后两侧板应无翘曲和歪斜；XF137-2007规定的各项试验中，金属零件不应有任何损坏、可见变形和裂纹；水平弯曲残余变形比值≤0.15％；梯蹬弯曲残余变形比值≤0.5％；进行梯蹬对侧板剪切试验后，梯蹬与侧板的连接处和梯蹬本身不应出现任何断裂迹象；以圆形截面和侧板连接的梯蹬应进行梯蹬扭转试验。梯蹬扭转试验后，梯蹬不应产生＞9°的相对运动，且梯蹬与侧板的连接处和梯蹬本身不应有任何损坏；进行翘曲试验时，任一梯脚均不得离地；梯节扭转试验时其扭转角≤20°；滑移试验时，各梯脚在整个试验表面上不应出现位移；侧板悬臂弯曲试验最大变形值≤5 mm；侧摇摆试验后，其弯曲残余变形比值≤0.3％；</t>
  </si>
  <si>
    <t>把</t>
  </si>
  <si>
    <t>6号线</t>
  </si>
  <si>
    <t>170030140001</t>
  </si>
  <si>
    <t>消防二分水器</t>
  </si>
  <si>
    <t>①规格型号：消防二分水器FⅡ65/65×2-1.6；
②满足标准：符合XF868-2010《分水器和集水器》（具体标准的版本号以国家最新发布为准）；
③其他要求：主要装配于水带干线上，一个分水器有一个进水口和两个出水口，可以同时使用，也可以分别使用；二分水器进水口接口型式为消防接口，公称通径65mm，出水口接口型式为消防接口，公称通径65mm，公称压力1.6MP，开启力≤200N；按照XF868-2010规定进行密封性能试验，分水器的各连接部位及阀门无渗漏现象；按照XF868-2010规定进行水压强度试验，不得出现影响使用的变形；分水器应使用耐腐蚀材料制造或对材料进行防腐蚀处理；按照XF868-2010的6.2规定试验后，无起层，剥落或肉眼可见的点蚀凹坑，并且阀门应能正常操作；分水器出水口上应安装阀门，阀门公称通径≥分水器出水口的公称通径；阀门启闭灵活，无卡阻现象，最大开启力≤200N；消防接口的公称压力≥分水器或集水器本体的公称压力，性能符合GB12514.1的规定；铸件表面无结疤、裂纹、砂眼，加工表面无明显的伤痕；本体上清晰铸出阀门的“开”、“闭”字样或标志；分水器材料采用GB/T1173规定的ZL104；橡胶密封件应采用耐油橡胶，所使用的O形密封圈符合GB/T3452.1规定；</t>
  </si>
  <si>
    <t>170030110011</t>
  </si>
  <si>
    <t>消防佩戴式防爆照明灯</t>
  </si>
  <si>
    <t>①规格型号：消防员照明灯具FD-FBP240；
②满足标准：符合GB30734-2014《消防员照明灯具》（具体标准的版本号以国家最新发布为准）；
①额定电压：3.7v；
②电池额定容量：2.2Ah：
③光源额定功率：3W；
④工作模式：灯具照射距离≥500米，在照明功能的基础上还增加了频闪光功能，可作远距离信号指示用,可视距离≥5000米；
⑤光源平均工作电流：650-700mA；光源光通量：≥120流明，连续放电时间4-8小时，平均使用寿命≥100000h，电池使用寿命≥2000次循环，充电器采用芯片控制充电，具有恒流、恒压充电、过充保护、短路保护、充满转灯等功能；
⑥光源类型：大功率高亮度正白光LED；
⑦外形尺寸：外径×长度，φ28×135mm；
⑧充电时间（电池耗尽后）：≤5h；
⑨重量：0.13-0.15kg；
⑩外壳防护等级：IP65；
其它要求：
⑪适用范围：消防、部队、电力、冶金等；
⑫配件：灯体一只（内置锂电池），挂绳1条，充电器1只，头盔夹扣1只；
⑬抗摔、耐温、防水，带带呼救信号功能</t>
  </si>
  <si>
    <t>170030010003</t>
  </si>
  <si>
    <t>消防平斧</t>
  </si>
  <si>
    <t>①规格型号：消防平斧；GFP810；
②满足标准：符合XF138-2010《消防斧》（具体标准的版本号以国家最新发布为准）；
③其他要求：可清理着火或易燃材料，切断火势蔓延的途径，还可以劈开被烧变形的门窗，解救被困人员。斧柄采用纤维玻璃丝和树脂高温融化而成高强度材料，硬度，韧性和耐热性均强于一般采用的高树龄硬质栗子木，并且防滑、防烧、不发霉；</t>
  </si>
  <si>
    <t>170030110012</t>
  </si>
  <si>
    <t>消防强光照明灯</t>
  </si>
  <si>
    <t>①规格型号：消防员照明灯具FD-FBS I300；
②满足标准：符合GB30734-2014《消防员照明灯具》（具体标准的版本号以国家最新发布为准）；
①规格：长≤230mm，直径≤90mm
②重量：≤3kg；
③材质：光源采用LED灯；
④功能：应具有强、弱光切换功能，可手持携带；具有低电量提醒或可视化电量显示功能。
⑤光照：距离测试5m时，强光平均值≥250lx，最小值≥150lx；弱光平均值≥150lx，最小值≥100lx
⑥工作时间：强光≥6h；弱光≥12h；
⑦充电时间：≤15h
⑧防护等级：≥IP66
⑨其它：具有完善的过充电，过放电保护；低电压报警时间应为10s〜20s。</t>
  </si>
  <si>
    <t>170030040002</t>
  </si>
  <si>
    <t>消防手套</t>
  </si>
  <si>
    <t>①材质：外层：采用具有阻燃、耐酸碱、抗油、防静电等性能的高强力面料；
防水层：采用具有防水透湿功能的面料；
隔热层：采用具有隔热、阻燃等性能的面料；
舒适层：具有阻燃性能的舒适面料；
②功能：适用于灭火时对手、手腕的防护，防止划伤与割伤；
③满足标准：XF7-2004《消防手套》（具体标准的版本号以国家最新发布为准）；</t>
  </si>
  <si>
    <t>3、6号线</t>
  </si>
  <si>
    <t>170030160001</t>
  </si>
  <si>
    <t>消防铁铤</t>
  </si>
  <si>
    <t>①优质钢材锻造，整体热处理，长度90cm，一头尖一头扁，直径1.8-2CM，重量1.7-2kg，表面喷漆处理（喷红色漆），六角防滑设计；
②可以凿、撬、抬、起钉子等多种功能，还可以用于火场撬门破窗翘起被压物品，方便救援；</t>
  </si>
  <si>
    <t>170030060003</t>
  </si>
  <si>
    <t>消防头盔</t>
  </si>
  <si>
    <t>①规格型号：FTK-B/A；
②功能：用于头部面部及颈部的安全保护，具备防尖锐物品冲击，防腐蚀、防热辐射、绝缘性能；
③满足标准：XF44-2015《消防头盔》（具体标准的版本号以国家最新发布为准）；</t>
  </si>
  <si>
    <t>顶</t>
  </si>
  <si>
    <t>170030010005</t>
  </si>
  <si>
    <t>消防腰斧</t>
  </si>
  <si>
    <t>①型号：RYF285；
②规格：配有腰斧套；腰斧全长285mm，斧头长160mm，斧头厚10mm，平刃宽56mm，柄刃宽22mm，撬口宽30mm，撬口深25mm；
③材质：45#钢和高强度工程塑料制成；
④外形尺寸：长30*宽15cm；
⑤重量：1kg；
⑥特点：备可砍、可撬、可拧螺丝、开启消火栓、可开墙壁消火栓、可拆玻璃幕墙、可锯木材、可割断绳索幕布、可在危险情况下逃生等功能。具有携带方便、多功能、绝缘等特点；
⑦执行标准：符合XF630-2006《消防腰斧》（具体标准的版本号以国家最新发布为准）；</t>
  </si>
  <si>
    <t>2、3、4、6号线</t>
  </si>
  <si>
    <t>170030130001</t>
  </si>
  <si>
    <t>消防员呼救器（带方位灯）</t>
  </si>
  <si>
    <t>①规格型号：消防员呼救器RHJ240；
②满足标准：符合GB27900-2011《消防员呼救器》（具体标准的版本号以国家最新发布为准）；
③其他要求：带方位灯；呼救器应能在以下使用环境中正常工作：温度为-25℃～70℃，相对湿度为30～93%，大气压力为86kpa～106kpa；呼救器设有佩戴装置，并能在任意工作方位时正常工作；呼救器的供电电源采用可充电电池；呼救器应设置电池充放电保护电路；呼救器处于自动工作状态时，当静止时间超过允许静止时间和预报警时间之和时，应发出连续报警声响信号和方位指示频闪光信号；在报警期间，报警声响信号和方位指示频闪光信号不受呼救器工作方位变化或运动速率变化的影响，并应只能手动消除；呼救器处于手动工作状态时，应发出与自动报警功能相同的报警声响信号和方位指示频闪光信号；在手动报警期间，报警声响信号的方位指示频闪信号不应受呼救器工作方位变化或运动速率变化的影响；当呼救器供电电池的电压低于额定电压的80%时，应发出区别于预报警信号的慢速断续告警声响信号或光信号；呼救器应设置“关-手动-自动”转换开关，转换开关应灵活可靠、坚固耐用，坚固耐用，并有防误动作结构；允许静止时间为30±2s；预报警时间为15±2s；与报警声级强度≥80db；报警声级强度≥100db；低压告警声级强度≥62db；呼救器联系工作时间应符合连续开机时间≥24h，连续报警时间≥240min；呼救器质量≤300g（包括电池）；呼救器结构完整，表面不应有明显的斑点、气泡、裂纹和伤痕；呼救器的防爆性能符合GB3836.1规定；呼救器绝缘性能符合正负电极与外壳绝缘电阻在正常使用环境条件下≥50MΩ，正负电极与外壳之间绝缘电阻在湿热试验后≥10MΩ；呼救器置于水深为1.5m的容器内2h，应无水渗入呼救器内，且能正产工作；呼救器的耐气候性能符合GB27900-2011的5.3.12要求；呼救器的耐机械环境性能符合GB27900-2011的5.3.13的要求；呼救器的发光亮度≥300cd/㎡；在浓烟环境中，应可只是呼救器方位；</t>
  </si>
  <si>
    <t>170030060001</t>
  </si>
  <si>
    <t>消防员灭火防护服</t>
  </si>
  <si>
    <t>①规格型号：ZFMH；
②满足标准：符合ZGZ-ZPJY-001:2009《消防员灭火防护服强制性逐批检验规则》、符合XF10-2014《消防员灭火防护服》（具体标准的版本号以国家最新发布为准）；</t>
  </si>
  <si>
    <t>套</t>
  </si>
  <si>
    <t>170030060002</t>
  </si>
  <si>
    <t>消防员灭火防护靴</t>
  </si>
  <si>
    <t>①规格型号：RJX-靴号（靴号根据实际需求确定）；
②材质：靴面材料：阻燃橡胶；鞋底:钢板底；内衬：脚底内部为消毒帆布内衬里，内衬海棉底；
③功能：防火，防水，防油，防滑，防砸及防穿刺，可与消防员灭火保护服配套使用；
④满足标准：XF6-2004《消防员灭火防护靴》（具体标准的版本号以国家最新发布为准）；</t>
  </si>
  <si>
    <t>双</t>
  </si>
  <si>
    <t>170010030013</t>
  </si>
  <si>
    <t>消防装备柜</t>
  </si>
  <si>
    <t>①颜色：柜体为红色；
②尺寸：外型尺寸1200*500*1600mm；
③款式：双开门，左右等分，门上带有长视窗设计（5mm厚钢化玻璃），双开门玻璃上印字，字体和字大小适宜；柜子内部用隔板左右竖等分，左边可挂消防员灭火防护服（配有衣架），右边用隔板上下三等分，隔板可上下调节，满足不同尺寸的物件存放；柜子底下带4寸静音脚轮，2个定向，2个万向，万向轮带刹车；
④材质：柜子整体材料为1.0mm厚度的冷轧钢，外喷环氧树脂；
⑤功能：可装下2个灭火毯、2个正压式消防空气呼吸器、10个过滤式消防自救呼吸器、2套消防员灭火防护服 、2顶消防头盔、2副消防手套、2双消防员灭火防护靴；</t>
  </si>
  <si>
    <t>170020010008</t>
  </si>
  <si>
    <t>正压式消防空气呼吸器</t>
  </si>
  <si>
    <t>1.整体要求：
①款式：RHZKF6.8L/30；
②功能及适用环境：浓烟缺氧及任何有受毒气，烟气，蒸汽污染的大气环境中；温度范围：-30~~+60温度范围；相对湿度：0-100%FS；大气压力：70KPA-125KPA；
③工作时间：60分钟；
④满足标准：符合XF124-2013《正压式消防空气呼吸器》、CNCA-C18-04:2014《强制产品认证实施细则 消防装备产品》、CCCF-XFZB-01(A/O)《强制性产品认证实施细则 消防装备产品 消防员个人防护装备产品》要求（具体标准的版本号以国家最新发布为准）；
2.部件要求：
①气瓶：重量≤8.8KG，储气量2040L；</t>
  </si>
</sst>
</file>

<file path=xl/styles.xml><?xml version="1.0" encoding="utf-8"?>
<styleSheet xmlns="http://schemas.openxmlformats.org/spreadsheetml/2006/main">
  <numFmts count="6">
    <numFmt numFmtId="176" formatCode="0.00_ "/>
    <numFmt numFmtId="177" formatCode="0_ "/>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4">
    <font>
      <sz val="11"/>
      <color theme="1"/>
      <name val="宋体"/>
      <charset val="134"/>
      <scheme val="minor"/>
    </font>
    <font>
      <b/>
      <sz val="10"/>
      <color theme="1"/>
      <name val="宋体"/>
      <charset val="134"/>
    </font>
    <font>
      <sz val="10"/>
      <color theme="1"/>
      <name val="宋体"/>
      <charset val="134"/>
    </font>
    <font>
      <sz val="10"/>
      <color rgb="FF000000"/>
      <name val="宋体"/>
      <charset val="134"/>
    </font>
    <font>
      <sz val="10"/>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0">
    <xf numFmtId="0" fontId="0" fillId="0" borderId="0">
      <alignment vertical="center"/>
    </xf>
    <xf numFmtId="42" fontId="0" fillId="0" borderId="0" applyFont="0" applyFill="0" applyBorder="0" applyAlignment="0" applyProtection="0">
      <alignment vertical="center"/>
    </xf>
    <xf numFmtId="0" fontId="5" fillId="25" borderId="0" applyNumberFormat="0" applyBorder="0" applyAlignment="0" applyProtection="0">
      <alignment vertical="center"/>
    </xf>
    <xf numFmtId="0" fontId="20" fillId="22"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5" borderId="0" applyNumberFormat="0" applyBorder="0" applyAlignment="0" applyProtection="0">
      <alignment vertical="center"/>
    </xf>
    <xf numFmtId="0" fontId="12" fillId="9" borderId="0" applyNumberFormat="0" applyBorder="0" applyAlignment="0" applyProtection="0">
      <alignment vertical="center"/>
    </xf>
    <xf numFmtId="43" fontId="0" fillId="0" borderId="0" applyFont="0" applyFill="0" applyBorder="0" applyAlignment="0" applyProtection="0">
      <alignment vertical="center"/>
    </xf>
    <xf numFmtId="0" fontId="13" fillId="28"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14" borderId="5" applyNumberFormat="0" applyFont="0" applyAlignment="0" applyProtection="0">
      <alignment vertical="center"/>
    </xf>
    <xf numFmtId="0" fontId="13" fillId="21" borderId="0" applyNumberFormat="0" applyBorder="0" applyAlignment="0" applyProtection="0">
      <alignment vertical="center"/>
    </xf>
    <xf numFmtId="0" fontId="10"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5" fillId="0" borderId="3" applyNumberFormat="0" applyFill="0" applyAlignment="0" applyProtection="0">
      <alignment vertical="center"/>
    </xf>
    <xf numFmtId="0" fontId="7" fillId="0" borderId="3" applyNumberFormat="0" applyFill="0" applyAlignment="0" applyProtection="0">
      <alignment vertical="center"/>
    </xf>
    <xf numFmtId="0" fontId="13" fillId="27" borderId="0" applyNumberFormat="0" applyBorder="0" applyAlignment="0" applyProtection="0">
      <alignment vertical="center"/>
    </xf>
    <xf numFmtId="0" fontId="10" fillId="0" borderId="7" applyNumberFormat="0" applyFill="0" applyAlignment="0" applyProtection="0">
      <alignment vertical="center"/>
    </xf>
    <xf numFmtId="0" fontId="13" fillId="20" borderId="0" applyNumberFormat="0" applyBorder="0" applyAlignment="0" applyProtection="0">
      <alignment vertical="center"/>
    </xf>
    <xf numFmtId="0" fontId="14" fillId="13" borderId="4" applyNumberFormat="0" applyAlignment="0" applyProtection="0">
      <alignment vertical="center"/>
    </xf>
    <xf numFmtId="0" fontId="21" fillId="13" borderId="8" applyNumberFormat="0" applyAlignment="0" applyProtection="0">
      <alignment vertical="center"/>
    </xf>
    <xf numFmtId="0" fontId="6" fillId="4" borderId="2" applyNumberFormat="0" applyAlignment="0" applyProtection="0">
      <alignment vertical="center"/>
    </xf>
    <xf numFmtId="0" fontId="5" fillId="32" borderId="0" applyNumberFormat="0" applyBorder="0" applyAlignment="0" applyProtection="0">
      <alignment vertical="center"/>
    </xf>
    <xf numFmtId="0" fontId="13" fillId="17" borderId="0" applyNumberFormat="0" applyBorder="0" applyAlignment="0" applyProtection="0">
      <alignment vertical="center"/>
    </xf>
    <xf numFmtId="0" fontId="22" fillId="0" borderId="9" applyNumberFormat="0" applyFill="0" applyAlignment="0" applyProtection="0">
      <alignment vertical="center"/>
    </xf>
    <xf numFmtId="0" fontId="16" fillId="0" borderId="6" applyNumberFormat="0" applyFill="0" applyAlignment="0" applyProtection="0">
      <alignment vertical="center"/>
    </xf>
    <xf numFmtId="0" fontId="23" fillId="31" borderId="0" applyNumberFormat="0" applyBorder="0" applyAlignment="0" applyProtection="0">
      <alignment vertical="center"/>
    </xf>
    <xf numFmtId="0" fontId="19" fillId="19" borderId="0" applyNumberFormat="0" applyBorder="0" applyAlignment="0" applyProtection="0">
      <alignment vertical="center"/>
    </xf>
    <xf numFmtId="0" fontId="5" fillId="24" borderId="0" applyNumberFormat="0" applyBorder="0" applyAlignment="0" applyProtection="0">
      <alignment vertical="center"/>
    </xf>
    <xf numFmtId="0" fontId="13" fillId="12" borderId="0" applyNumberFormat="0" applyBorder="0" applyAlignment="0" applyProtection="0">
      <alignment vertical="center"/>
    </xf>
    <xf numFmtId="0" fontId="5" fillId="23" borderId="0" applyNumberFormat="0" applyBorder="0" applyAlignment="0" applyProtection="0">
      <alignment vertical="center"/>
    </xf>
    <xf numFmtId="0" fontId="5" fillId="3" borderId="0" applyNumberFormat="0" applyBorder="0" applyAlignment="0" applyProtection="0">
      <alignment vertical="center"/>
    </xf>
    <xf numFmtId="0" fontId="5" fillId="30" borderId="0" applyNumberFormat="0" applyBorder="0" applyAlignment="0" applyProtection="0">
      <alignment vertical="center"/>
    </xf>
    <xf numFmtId="0" fontId="5" fillId="8" borderId="0" applyNumberFormat="0" applyBorder="0" applyAlignment="0" applyProtection="0">
      <alignment vertical="center"/>
    </xf>
    <xf numFmtId="0" fontId="13" fillId="11" borderId="0" applyNumberFormat="0" applyBorder="0" applyAlignment="0" applyProtection="0">
      <alignment vertical="center"/>
    </xf>
    <xf numFmtId="0" fontId="13" fillId="16" borderId="0" applyNumberFormat="0" applyBorder="0" applyAlignment="0" applyProtection="0">
      <alignment vertical="center"/>
    </xf>
    <xf numFmtId="0" fontId="5" fillId="29" borderId="0" applyNumberFormat="0" applyBorder="0" applyAlignment="0" applyProtection="0">
      <alignment vertical="center"/>
    </xf>
    <xf numFmtId="0" fontId="5" fillId="7" borderId="0" applyNumberFormat="0" applyBorder="0" applyAlignment="0" applyProtection="0">
      <alignment vertical="center"/>
    </xf>
    <xf numFmtId="0" fontId="13" fillId="10" borderId="0" applyNumberFormat="0" applyBorder="0" applyAlignment="0" applyProtection="0">
      <alignment vertical="center"/>
    </xf>
    <xf numFmtId="0" fontId="5" fillId="2" borderId="0" applyNumberFormat="0" applyBorder="0" applyAlignment="0" applyProtection="0">
      <alignment vertical="center"/>
    </xf>
    <xf numFmtId="0" fontId="13" fillId="26" borderId="0" applyNumberFormat="0" applyBorder="0" applyAlignment="0" applyProtection="0">
      <alignment vertical="center"/>
    </xf>
    <xf numFmtId="0" fontId="13" fillId="15" borderId="0" applyNumberFormat="0" applyBorder="0" applyAlignment="0" applyProtection="0">
      <alignment vertical="center"/>
    </xf>
    <xf numFmtId="0" fontId="5" fillId="6" borderId="0" applyNumberFormat="0" applyBorder="0" applyAlignment="0" applyProtection="0">
      <alignment vertical="center"/>
    </xf>
    <xf numFmtId="0" fontId="13" fillId="18" borderId="0" applyNumberFormat="0" applyBorder="0" applyAlignment="0" applyProtection="0">
      <alignment vertical="center"/>
    </xf>
    <xf numFmtId="0" fontId="0" fillId="0" borderId="0">
      <alignment vertical="center"/>
    </xf>
  </cellStyleXfs>
  <cellXfs count="15">
    <xf numFmtId="0" fontId="0" fillId="0" borderId="0" xfId="0">
      <alignment vertical="center"/>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1" fillId="0" borderId="0" xfId="0" applyFont="1" applyFill="1" applyBorder="1" applyAlignment="1">
      <alignment horizontal="center" vertical="center" wrapText="1"/>
    </xf>
    <xf numFmtId="0" fontId="1" fillId="0" borderId="1" xfId="0" applyFont="1" applyFill="1" applyBorder="1" applyAlignment="1">
      <alignment horizontal="center" vertical="center" wrapText="1"/>
    </xf>
    <xf numFmtId="177" fontId="1"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0" borderId="1" xfId="0" applyFont="1" applyFill="1" applyBorder="1" applyAlignment="1" quotePrefix="1">
      <alignment horizontal="center" vertical="center" wrapText="1"/>
    </xf>
    <xf numFmtId="0" fontId="4" fillId="0" borderId="1" xfId="0" applyFont="1" applyFill="1" applyBorder="1" applyAlignment="1" quotePrefix="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4" xfId="49"/>
  </cellStyles>
  <dxfs count="1">
    <dxf>
      <font>
        <color rgb="FF9C0006"/>
      </font>
      <fill>
        <patternFill patternType="solid">
          <bgColor rgb="FFFFC7CE"/>
        </patternFill>
      </fill>
    </dxf>
  </dxf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istrator\Desktop\&#28040;&#38450;&#39033;&#30446;&#26448;&#26009;&#26368;&#32456;&#29256;\&#28040;&#38450;&#26448;&#26009;&#34920;&#26684;&#26368;&#32456;&#2925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dministrator\Desktop\&#28040;&#38450;&#39033;&#30446;&#26448;&#26009;\&#29289;&#36164;&#21518;&#21220;&#20013;&#24515;&#29983;&#20135;&#24615;&#29289;&#36164;&#38656;&#27714;&#35745;&#21010;&#35843;&#25972;&#30003;&#35831;&#34920;-&#24576;&#35802;&#21457;20230814&#32456;&#29256;.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物资技术参数清"/>
      <sheetName val="需求数量清单"/>
      <sheetName val="采购实施情况2019"/>
      <sheetName val="采购实施情况2021"/>
      <sheetName val="采购实施情况2022"/>
      <sheetName val="控制价"/>
      <sheetName val="Sheet1"/>
    </sheetNames>
    <sheetDataSet>
      <sheetData sheetId="0"/>
      <sheetData sheetId="1"/>
      <sheetData sheetId="2"/>
      <sheetData sheetId="3"/>
      <sheetData sheetId="4"/>
      <sheetData sheetId="5">
        <row r="3">
          <cell r="B3" t="str">
            <v>510030050007</v>
          </cell>
          <cell r="C3" t="str">
            <v>地上消火栓扳手</v>
          </cell>
          <cell r="D3">
            <v>78</v>
          </cell>
          <cell r="E3" t="str">
            <v>/</v>
          </cell>
          <cell r="F3">
            <v>35</v>
          </cell>
          <cell r="G3">
            <v>58.5</v>
          </cell>
          <cell r="H3">
            <v>29</v>
          </cell>
          <cell r="I3">
            <v>42</v>
          </cell>
          <cell r="J3">
            <v>110</v>
          </cell>
          <cell r="K3">
            <v>61</v>
          </cell>
          <cell r="L3">
            <v>90</v>
          </cell>
          <cell r="M3">
            <v>92</v>
          </cell>
          <cell r="N3">
            <v>42</v>
          </cell>
          <cell r="O3" t="str">
            <v>/</v>
          </cell>
          <cell r="P3">
            <v>35</v>
          </cell>
        </row>
        <row r="4">
          <cell r="B4" t="str">
            <v>170020010002</v>
          </cell>
          <cell r="C4" t="str">
            <v>过滤式消防自救呼吸器</v>
          </cell>
          <cell r="D4">
            <v>58</v>
          </cell>
          <cell r="E4">
            <v>27</v>
          </cell>
          <cell r="F4">
            <v>18</v>
          </cell>
          <cell r="G4">
            <v>52</v>
          </cell>
          <cell r="H4">
            <v>23</v>
          </cell>
          <cell r="I4">
            <v>42</v>
          </cell>
          <cell r="J4">
            <v>60</v>
          </cell>
          <cell r="K4">
            <v>67.5</v>
          </cell>
          <cell r="L4">
            <v>55</v>
          </cell>
          <cell r="M4">
            <v>71</v>
          </cell>
          <cell r="N4">
            <v>63.8</v>
          </cell>
          <cell r="O4">
            <v>80.9</v>
          </cell>
          <cell r="P4">
            <v>23</v>
          </cell>
        </row>
        <row r="5">
          <cell r="B5" t="str">
            <v>170010030009</v>
          </cell>
          <cell r="C5" t="str">
            <v>灭火器箱</v>
          </cell>
          <cell r="D5">
            <v>115</v>
          </cell>
          <cell r="E5" t="str">
            <v>/</v>
          </cell>
          <cell r="F5">
            <v>30</v>
          </cell>
          <cell r="G5">
            <v>169</v>
          </cell>
          <cell r="H5">
            <v>49</v>
          </cell>
          <cell r="I5">
            <v>105</v>
          </cell>
          <cell r="J5">
            <v>100</v>
          </cell>
          <cell r="K5">
            <v>168</v>
          </cell>
          <cell r="L5">
            <v>104</v>
          </cell>
          <cell r="M5" t="str">
            <v>/</v>
          </cell>
          <cell r="N5">
            <v>118</v>
          </cell>
          <cell r="O5">
            <v>120.9</v>
          </cell>
          <cell r="P5">
            <v>49</v>
          </cell>
        </row>
        <row r="6">
          <cell r="B6" t="str">
            <v>170010020011</v>
          </cell>
          <cell r="C6" t="str">
            <v>手提式干粉灭火器</v>
          </cell>
          <cell r="D6">
            <v>87</v>
          </cell>
          <cell r="E6" t="str">
            <v>/</v>
          </cell>
          <cell r="F6">
            <v>53</v>
          </cell>
          <cell r="G6">
            <v>75.4</v>
          </cell>
          <cell r="H6">
            <v>69</v>
          </cell>
          <cell r="I6">
            <v>69</v>
          </cell>
          <cell r="J6">
            <v>100</v>
          </cell>
          <cell r="K6">
            <v>87</v>
          </cell>
          <cell r="L6">
            <v>120</v>
          </cell>
          <cell r="M6">
            <v>75</v>
          </cell>
          <cell r="N6">
            <v>90</v>
          </cell>
          <cell r="O6" t="str">
            <v>/</v>
          </cell>
          <cell r="P6">
            <v>69</v>
          </cell>
        </row>
        <row r="7">
          <cell r="B7" t="str">
            <v>170010020001</v>
          </cell>
          <cell r="C7" t="str">
            <v>手提式干粉灭火器</v>
          </cell>
          <cell r="D7">
            <v>45</v>
          </cell>
          <cell r="E7" t="str">
            <v>/</v>
          </cell>
          <cell r="F7">
            <v>32</v>
          </cell>
          <cell r="G7">
            <v>46.8</v>
          </cell>
          <cell r="H7">
            <v>41.5</v>
          </cell>
          <cell r="I7">
            <v>49</v>
          </cell>
          <cell r="J7">
            <v>55</v>
          </cell>
          <cell r="K7">
            <v>45</v>
          </cell>
          <cell r="L7">
            <v>80</v>
          </cell>
          <cell r="M7">
            <v>47</v>
          </cell>
          <cell r="N7">
            <v>60</v>
          </cell>
          <cell r="O7" t="str">
            <v>/</v>
          </cell>
          <cell r="P7">
            <v>41.5</v>
          </cell>
        </row>
        <row r="8">
          <cell r="B8" t="str">
            <v>170050070001</v>
          </cell>
          <cell r="C8" t="str">
            <v>微型消防站专用手机</v>
          </cell>
          <cell r="D8">
            <v>1400</v>
          </cell>
          <cell r="E8" t="str">
            <v>/</v>
          </cell>
          <cell r="F8">
            <v>1500</v>
          </cell>
          <cell r="G8">
            <v>2000</v>
          </cell>
          <cell r="H8">
            <v>3299</v>
          </cell>
          <cell r="I8">
            <v>1399</v>
          </cell>
          <cell r="J8">
            <v>1580</v>
          </cell>
          <cell r="K8">
            <v>2767.5</v>
          </cell>
          <cell r="L8">
            <v>3120</v>
          </cell>
          <cell r="M8" t="str">
            <v>/</v>
          </cell>
          <cell r="N8" t="str">
            <v>/</v>
          </cell>
          <cell r="O8" t="str">
            <v>/</v>
          </cell>
          <cell r="P8">
            <v>1500</v>
          </cell>
        </row>
        <row r="9">
          <cell r="B9" t="str">
            <v>170030070007</v>
          </cell>
          <cell r="C9" t="str">
            <v>消防安全绳（轻型）</v>
          </cell>
          <cell r="D9">
            <v>197</v>
          </cell>
          <cell r="E9" t="str">
            <v>/</v>
          </cell>
          <cell r="F9">
            <v>80</v>
          </cell>
          <cell r="G9">
            <v>195</v>
          </cell>
          <cell r="H9">
            <v>125</v>
          </cell>
          <cell r="I9">
            <v>63</v>
          </cell>
          <cell r="J9">
            <v>240</v>
          </cell>
          <cell r="K9">
            <v>270</v>
          </cell>
          <cell r="L9">
            <v>160</v>
          </cell>
          <cell r="M9">
            <v>198</v>
          </cell>
          <cell r="N9">
            <v>146.67</v>
          </cell>
          <cell r="O9">
            <v>243.9</v>
          </cell>
          <cell r="P9">
            <v>80</v>
          </cell>
        </row>
        <row r="10">
          <cell r="B10" t="str">
            <v>170030120001</v>
          </cell>
          <cell r="C10" t="str">
            <v>消防安全腰带</v>
          </cell>
          <cell r="D10">
            <v>105</v>
          </cell>
          <cell r="E10" t="str">
            <v>/</v>
          </cell>
          <cell r="F10">
            <v>30</v>
          </cell>
          <cell r="G10">
            <v>104</v>
          </cell>
          <cell r="H10">
            <v>60</v>
          </cell>
          <cell r="I10">
            <v>98</v>
          </cell>
          <cell r="J10">
            <v>120</v>
          </cell>
          <cell r="K10">
            <v>121.5</v>
          </cell>
          <cell r="L10">
            <v>100</v>
          </cell>
          <cell r="M10">
            <v>100</v>
          </cell>
          <cell r="N10">
            <v>111</v>
          </cell>
          <cell r="O10">
            <v>119</v>
          </cell>
          <cell r="P10">
            <v>60</v>
          </cell>
        </row>
        <row r="11">
          <cell r="B11" t="str">
            <v>170030140001</v>
          </cell>
          <cell r="C11" t="str">
            <v>消防二分水器</v>
          </cell>
          <cell r="D11">
            <v>279</v>
          </cell>
          <cell r="E11" t="str">
            <v>/</v>
          </cell>
          <cell r="F11">
            <v>180</v>
          </cell>
          <cell r="G11">
            <v>286</v>
          </cell>
          <cell r="H11">
            <v>269</v>
          </cell>
          <cell r="I11">
            <v>686</v>
          </cell>
          <cell r="J11">
            <v>280</v>
          </cell>
          <cell r="K11">
            <v>1620</v>
          </cell>
          <cell r="L11">
            <v>300</v>
          </cell>
          <cell r="M11" t="str">
            <v>/</v>
          </cell>
          <cell r="N11">
            <v>424.9</v>
          </cell>
          <cell r="O11">
            <v>339.9</v>
          </cell>
          <cell r="P11">
            <v>269</v>
          </cell>
        </row>
        <row r="12">
          <cell r="B12" t="str">
            <v>170030110011</v>
          </cell>
          <cell r="C12" t="str">
            <v>消防佩戴式防爆照明灯</v>
          </cell>
          <cell r="D12">
            <v>275</v>
          </cell>
          <cell r="E12" t="str">
            <v>/</v>
          </cell>
          <cell r="F12">
            <v>105</v>
          </cell>
          <cell r="G12">
            <v>156</v>
          </cell>
          <cell r="H12">
            <v>465</v>
          </cell>
          <cell r="I12">
            <v>140</v>
          </cell>
          <cell r="J12">
            <v>450</v>
          </cell>
          <cell r="K12">
            <v>472.5</v>
          </cell>
          <cell r="L12">
            <v>360</v>
          </cell>
          <cell r="M12">
            <v>258.4</v>
          </cell>
          <cell r="N12">
            <v>263</v>
          </cell>
          <cell r="O12">
            <v>276.9</v>
          </cell>
          <cell r="P12">
            <v>140</v>
          </cell>
        </row>
        <row r="13">
          <cell r="B13" t="str">
            <v>170030010003</v>
          </cell>
          <cell r="C13" t="str">
            <v>消防平斧</v>
          </cell>
          <cell r="D13">
            <v>188</v>
          </cell>
          <cell r="E13" t="str">
            <v>/</v>
          </cell>
          <cell r="F13">
            <v>100</v>
          </cell>
          <cell r="G13">
            <v>234</v>
          </cell>
          <cell r="H13">
            <v>310</v>
          </cell>
          <cell r="I13">
            <v>112</v>
          </cell>
          <cell r="J13">
            <v>200</v>
          </cell>
          <cell r="K13">
            <v>135</v>
          </cell>
          <cell r="L13">
            <v>285</v>
          </cell>
          <cell r="M13">
            <v>285</v>
          </cell>
          <cell r="N13" t="str">
            <v>/</v>
          </cell>
          <cell r="O13" t="str">
            <v>/</v>
          </cell>
          <cell r="P13">
            <v>112</v>
          </cell>
        </row>
        <row r="14">
          <cell r="B14" t="str">
            <v>170030110012</v>
          </cell>
          <cell r="C14" t="str">
            <v>消防强光照明灯</v>
          </cell>
          <cell r="D14">
            <v>950</v>
          </cell>
          <cell r="E14" t="str">
            <v>/</v>
          </cell>
          <cell r="F14">
            <v>300</v>
          </cell>
          <cell r="G14">
            <v>403</v>
          </cell>
          <cell r="H14">
            <v>2270</v>
          </cell>
          <cell r="I14">
            <v>280</v>
          </cell>
          <cell r="J14">
            <v>1600</v>
          </cell>
          <cell r="K14">
            <v>513</v>
          </cell>
          <cell r="L14">
            <v>1200</v>
          </cell>
          <cell r="M14" t="str">
            <v>/</v>
          </cell>
          <cell r="N14" t="str">
            <v>/</v>
          </cell>
          <cell r="O14" t="str">
            <v>/</v>
          </cell>
          <cell r="P14">
            <v>300</v>
          </cell>
        </row>
        <row r="15">
          <cell r="B15" t="str">
            <v>170030040002</v>
          </cell>
          <cell r="C15" t="str">
            <v>消防手套</v>
          </cell>
          <cell r="D15">
            <v>98</v>
          </cell>
          <cell r="E15" t="str">
            <v>/</v>
          </cell>
          <cell r="F15">
            <v>50</v>
          </cell>
          <cell r="G15">
            <v>110.5</v>
          </cell>
          <cell r="H15">
            <v>78</v>
          </cell>
          <cell r="I15">
            <v>252</v>
          </cell>
          <cell r="J15">
            <v>140</v>
          </cell>
          <cell r="K15">
            <v>243</v>
          </cell>
          <cell r="L15">
            <v>125</v>
          </cell>
          <cell r="M15">
            <v>115</v>
          </cell>
          <cell r="N15">
            <v>102.9</v>
          </cell>
          <cell r="O15">
            <v>136.9</v>
          </cell>
          <cell r="P15">
            <v>78</v>
          </cell>
        </row>
        <row r="16">
          <cell r="B16" t="str">
            <v>170030160001</v>
          </cell>
          <cell r="C16" t="str">
            <v>消防铁铤</v>
          </cell>
          <cell r="D16">
            <v>98</v>
          </cell>
          <cell r="E16" t="str">
            <v>/</v>
          </cell>
          <cell r="F16">
            <v>18</v>
          </cell>
          <cell r="G16">
            <v>169</v>
          </cell>
          <cell r="H16">
            <v>55</v>
          </cell>
          <cell r="I16">
            <v>35</v>
          </cell>
          <cell r="J16">
            <v>110</v>
          </cell>
          <cell r="K16">
            <v>94.5</v>
          </cell>
          <cell r="L16">
            <v>130</v>
          </cell>
          <cell r="M16">
            <v>38</v>
          </cell>
          <cell r="N16" t="str">
            <v>/</v>
          </cell>
          <cell r="O16" t="str">
            <v>/</v>
          </cell>
          <cell r="P16">
            <v>35</v>
          </cell>
        </row>
        <row r="17">
          <cell r="B17" t="str">
            <v>170030060003</v>
          </cell>
          <cell r="C17" t="str">
            <v>消防头盔</v>
          </cell>
          <cell r="D17">
            <v>496</v>
          </cell>
          <cell r="E17" t="str">
            <v>/</v>
          </cell>
          <cell r="F17">
            <v>260</v>
          </cell>
          <cell r="G17">
            <v>546</v>
          </cell>
          <cell r="H17">
            <v>240</v>
          </cell>
          <cell r="I17">
            <v>392</v>
          </cell>
          <cell r="J17">
            <v>550</v>
          </cell>
          <cell r="K17">
            <v>540</v>
          </cell>
          <cell r="L17">
            <v>260</v>
          </cell>
          <cell r="M17">
            <v>412</v>
          </cell>
          <cell r="N17">
            <v>450</v>
          </cell>
          <cell r="O17" t="str">
            <v>/</v>
          </cell>
          <cell r="P17">
            <v>260</v>
          </cell>
        </row>
        <row r="18">
          <cell r="B18" t="str">
            <v>170030010005</v>
          </cell>
          <cell r="C18" t="str">
            <v>消防腰斧</v>
          </cell>
          <cell r="D18">
            <v>102</v>
          </cell>
          <cell r="E18" t="str">
            <v>/</v>
          </cell>
          <cell r="F18">
            <v>85</v>
          </cell>
          <cell r="G18">
            <v>97.5</v>
          </cell>
          <cell r="H18">
            <v>203</v>
          </cell>
          <cell r="I18">
            <v>224</v>
          </cell>
          <cell r="J18">
            <v>90</v>
          </cell>
          <cell r="K18">
            <v>283.5</v>
          </cell>
          <cell r="L18">
            <v>226</v>
          </cell>
          <cell r="M18">
            <v>95</v>
          </cell>
          <cell r="N18" t="str">
            <v>/</v>
          </cell>
          <cell r="O18">
            <v>109</v>
          </cell>
          <cell r="P18">
            <v>90</v>
          </cell>
        </row>
        <row r="19">
          <cell r="B19" t="str">
            <v>170030130001</v>
          </cell>
          <cell r="C19" t="str">
            <v>消防员呼救器（带方位灯）</v>
          </cell>
          <cell r="D19">
            <v>398</v>
          </cell>
          <cell r="E19" t="str">
            <v>/</v>
          </cell>
          <cell r="F19">
            <v>248</v>
          </cell>
          <cell r="G19">
            <v>338</v>
          </cell>
          <cell r="H19">
            <v>240</v>
          </cell>
          <cell r="I19">
            <v>273</v>
          </cell>
          <cell r="J19">
            <v>650</v>
          </cell>
          <cell r="K19">
            <v>351</v>
          </cell>
          <cell r="L19">
            <v>420</v>
          </cell>
          <cell r="M19">
            <v>258</v>
          </cell>
          <cell r="N19" t="str">
            <v>/</v>
          </cell>
          <cell r="O19" t="str">
            <v>/</v>
          </cell>
          <cell r="P19">
            <v>248</v>
          </cell>
        </row>
        <row r="20">
          <cell r="B20" t="str">
            <v>170030060001</v>
          </cell>
          <cell r="C20" t="str">
            <v>消防员灭火防护服</v>
          </cell>
          <cell r="D20">
            <v>1980</v>
          </cell>
          <cell r="E20" t="str">
            <v>/</v>
          </cell>
          <cell r="F20">
            <v>1160</v>
          </cell>
          <cell r="G20">
            <v>2340</v>
          </cell>
          <cell r="H20">
            <v>1430</v>
          </cell>
          <cell r="I20">
            <v>2492</v>
          </cell>
          <cell r="J20">
            <v>2300</v>
          </cell>
          <cell r="K20">
            <v>2700</v>
          </cell>
          <cell r="L20">
            <v>2200</v>
          </cell>
          <cell r="M20">
            <v>2591</v>
          </cell>
          <cell r="N20">
            <v>2219</v>
          </cell>
          <cell r="O20">
            <v>2649</v>
          </cell>
          <cell r="P20">
            <v>1430</v>
          </cell>
        </row>
        <row r="21">
          <cell r="B21" t="str">
            <v>170030060002</v>
          </cell>
          <cell r="C21" t="str">
            <v>消防员灭火防护靴</v>
          </cell>
          <cell r="D21">
            <v>285</v>
          </cell>
          <cell r="E21" t="str">
            <v>/</v>
          </cell>
          <cell r="F21">
            <v>98</v>
          </cell>
          <cell r="G21">
            <v>364</v>
          </cell>
          <cell r="H21">
            <v>145</v>
          </cell>
          <cell r="I21">
            <v>420</v>
          </cell>
          <cell r="J21">
            <v>320</v>
          </cell>
          <cell r="K21">
            <v>364.5</v>
          </cell>
          <cell r="L21">
            <v>260</v>
          </cell>
          <cell r="M21">
            <v>243</v>
          </cell>
          <cell r="N21">
            <v>253.33</v>
          </cell>
          <cell r="O21">
            <v>329.9</v>
          </cell>
          <cell r="P21">
            <v>145</v>
          </cell>
        </row>
        <row r="22">
          <cell r="B22" t="str">
            <v>170010030013</v>
          </cell>
          <cell r="C22" t="str">
            <v>消防装备柜</v>
          </cell>
          <cell r="D22">
            <v>1320</v>
          </cell>
          <cell r="E22">
            <v>1018</v>
          </cell>
          <cell r="F22">
            <v>1380</v>
          </cell>
          <cell r="G22">
            <v>1625</v>
          </cell>
          <cell r="H22">
            <v>1270</v>
          </cell>
          <cell r="I22">
            <v>1540</v>
          </cell>
          <cell r="J22">
            <v>1700</v>
          </cell>
          <cell r="K22">
            <v>1320</v>
          </cell>
          <cell r="L22">
            <v>2600</v>
          </cell>
          <cell r="M22" t="str">
            <v>/</v>
          </cell>
          <cell r="N22" t="str">
            <v>/</v>
          </cell>
          <cell r="O22" t="str">
            <v>/</v>
          </cell>
          <cell r="P22">
            <v>1380</v>
          </cell>
        </row>
        <row r="23">
          <cell r="B23" t="str">
            <v>170020010008</v>
          </cell>
          <cell r="C23" t="str">
            <v>正压式消防空气呼吸器</v>
          </cell>
          <cell r="D23">
            <v>3290</v>
          </cell>
          <cell r="E23" t="str">
            <v>/</v>
          </cell>
          <cell r="F23">
            <v>2500</v>
          </cell>
          <cell r="G23">
            <v>5590</v>
          </cell>
          <cell r="H23">
            <v>3360</v>
          </cell>
          <cell r="I23">
            <v>3710</v>
          </cell>
          <cell r="J23">
            <v>3300</v>
          </cell>
          <cell r="K23">
            <v>7830</v>
          </cell>
          <cell r="L23">
            <v>3920</v>
          </cell>
          <cell r="M23">
            <v>3100</v>
          </cell>
          <cell r="N23">
            <v>3199</v>
          </cell>
          <cell r="O23">
            <v>3290</v>
          </cell>
          <cell r="P23">
            <v>3100</v>
          </cell>
        </row>
        <row r="24">
          <cell r="B24" t="str">
            <v>170030150001</v>
          </cell>
          <cell r="C24" t="str">
            <v>消防单杠梯</v>
          </cell>
          <cell r="D24">
            <v>328</v>
          </cell>
          <cell r="E24" t="str">
            <v>/</v>
          </cell>
          <cell r="F24">
            <v>420</v>
          </cell>
          <cell r="G24">
            <v>689</v>
          </cell>
          <cell r="H24">
            <v>430</v>
          </cell>
          <cell r="I24">
            <v>630</v>
          </cell>
          <cell r="J24">
            <v>550</v>
          </cell>
          <cell r="K24">
            <v>621</v>
          </cell>
          <cell r="L24">
            <v>570</v>
          </cell>
          <cell r="M24">
            <v>555</v>
          </cell>
          <cell r="N24">
            <v>826.67</v>
          </cell>
          <cell r="O24" t="str">
            <v>/</v>
          </cell>
          <cell r="P24">
            <v>420</v>
          </cell>
        </row>
      </sheetData>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B5" t="str">
            <v>170020010002</v>
          </cell>
          <cell r="C5" t="str">
            <v>过滤式消防自救呼吸器</v>
          </cell>
          <cell r="D5" t="str">
            <v>副</v>
          </cell>
          <cell r="E5">
            <v>0</v>
          </cell>
          <cell r="F5">
            <v>36</v>
          </cell>
        </row>
        <row r="6">
          <cell r="B6" t="str">
            <v>170030040002</v>
          </cell>
          <cell r="C6" t="str">
            <v>消防手套</v>
          </cell>
          <cell r="D6" t="str">
            <v>副</v>
          </cell>
          <cell r="E6">
            <v>0</v>
          </cell>
          <cell r="F6">
            <v>18</v>
          </cell>
        </row>
        <row r="7">
          <cell r="B7" t="str">
            <v>170030060001</v>
          </cell>
          <cell r="C7" t="str">
            <v>消防员灭火防护服</v>
          </cell>
          <cell r="D7" t="str">
            <v>套</v>
          </cell>
          <cell r="E7">
            <v>0</v>
          </cell>
          <cell r="F7">
            <v>18</v>
          </cell>
        </row>
        <row r="8">
          <cell r="B8" t="str">
            <v>170030060002</v>
          </cell>
          <cell r="C8" t="str">
            <v>消防员灭火防护靴</v>
          </cell>
          <cell r="D8" t="str">
            <v>双</v>
          </cell>
          <cell r="E8">
            <v>0</v>
          </cell>
          <cell r="F8">
            <v>18</v>
          </cell>
        </row>
        <row r="9">
          <cell r="B9" t="str">
            <v>170030060003</v>
          </cell>
          <cell r="C9" t="str">
            <v>消防头盔</v>
          </cell>
          <cell r="D9" t="str">
            <v>顶</v>
          </cell>
          <cell r="E9">
            <v>0</v>
          </cell>
          <cell r="F9">
            <v>18</v>
          </cell>
        </row>
        <row r="10">
          <cell r="B10" t="str">
            <v>170020010008</v>
          </cell>
          <cell r="C10" t="str">
            <v>正压式消防空气呼吸器</v>
          </cell>
          <cell r="D10" t="str">
            <v>副</v>
          </cell>
          <cell r="E10">
            <v>0</v>
          </cell>
          <cell r="F10">
            <v>18</v>
          </cell>
        </row>
        <row r="11">
          <cell r="B11" t="str">
            <v>510030050007</v>
          </cell>
          <cell r="C11" t="str">
            <v>地上消火栓扳手</v>
          </cell>
          <cell r="D11" t="str">
            <v>个</v>
          </cell>
          <cell r="E11">
            <v>0</v>
          </cell>
          <cell r="F11">
            <v>6</v>
          </cell>
        </row>
        <row r="12">
          <cell r="B12" t="str">
            <v>170030120001</v>
          </cell>
          <cell r="C12" t="str">
            <v>消防安全腰带</v>
          </cell>
          <cell r="D12" t="str">
            <v>根</v>
          </cell>
          <cell r="E12">
            <v>0</v>
          </cell>
          <cell r="F12">
            <v>18</v>
          </cell>
        </row>
        <row r="13">
          <cell r="B13" t="str">
            <v>170030150001</v>
          </cell>
          <cell r="C13" t="str">
            <v>消防单杠梯</v>
          </cell>
          <cell r="D13" t="str">
            <v>把</v>
          </cell>
          <cell r="E13">
            <v>0</v>
          </cell>
          <cell r="F13">
            <v>3</v>
          </cell>
        </row>
        <row r="14">
          <cell r="B14" t="str">
            <v>170030140001</v>
          </cell>
          <cell r="C14" t="str">
            <v>消防二分水器</v>
          </cell>
          <cell r="D14" t="str">
            <v>个</v>
          </cell>
          <cell r="E14">
            <v>0</v>
          </cell>
          <cell r="F14">
            <v>6</v>
          </cell>
        </row>
        <row r="15">
          <cell r="B15" t="str">
            <v>170030110012</v>
          </cell>
          <cell r="C15" t="str">
            <v>消防强光照明灯</v>
          </cell>
          <cell r="D15" t="str">
            <v>个</v>
          </cell>
          <cell r="E15">
            <v>0</v>
          </cell>
          <cell r="F15">
            <v>6</v>
          </cell>
        </row>
        <row r="16">
          <cell r="B16" t="str">
            <v>170030010005</v>
          </cell>
          <cell r="C16" t="str">
            <v>消防腰斧</v>
          </cell>
          <cell r="D16" t="str">
            <v>把</v>
          </cell>
          <cell r="E16">
            <v>0</v>
          </cell>
          <cell r="F16">
            <v>18</v>
          </cell>
        </row>
        <row r="17">
          <cell r="B17" t="str">
            <v>170030160001</v>
          </cell>
          <cell r="C17" t="str">
            <v>消防铁铤</v>
          </cell>
          <cell r="D17" t="str">
            <v>把</v>
          </cell>
          <cell r="E17">
            <v>0</v>
          </cell>
          <cell r="F17">
            <v>6</v>
          </cell>
        </row>
        <row r="18">
          <cell r="B18" t="str">
            <v>170030130001</v>
          </cell>
          <cell r="C18" t="str">
            <v>消防员呼救器（带方位灯）</v>
          </cell>
          <cell r="D18" t="str">
            <v>个</v>
          </cell>
          <cell r="E18">
            <v>0</v>
          </cell>
          <cell r="F18">
            <v>18</v>
          </cell>
        </row>
        <row r="19">
          <cell r="B19" t="str">
            <v>170030110011</v>
          </cell>
          <cell r="C19" t="str">
            <v>消防佩戴式防爆照明灯</v>
          </cell>
          <cell r="D19" t="str">
            <v>个</v>
          </cell>
          <cell r="E19">
            <v>0</v>
          </cell>
          <cell r="F19">
            <v>18</v>
          </cell>
        </row>
        <row r="20">
          <cell r="B20" t="str">
            <v>170010030013</v>
          </cell>
          <cell r="C20" t="str">
            <v>消防装备柜</v>
          </cell>
          <cell r="D20" t="str">
            <v>套</v>
          </cell>
          <cell r="E20">
            <v>0</v>
          </cell>
          <cell r="F20">
            <v>9</v>
          </cell>
        </row>
        <row r="21">
          <cell r="B21" t="str">
            <v>170030070007</v>
          </cell>
          <cell r="C21" t="str">
            <v>消防安全绳（轻型）</v>
          </cell>
          <cell r="D21" t="str">
            <v>根</v>
          </cell>
          <cell r="E21">
            <v>0</v>
          </cell>
          <cell r="F21">
            <v>18</v>
          </cell>
        </row>
        <row r="22">
          <cell r="B22" t="str">
            <v>170030010003</v>
          </cell>
          <cell r="C22" t="str">
            <v>消防平斧</v>
          </cell>
          <cell r="D22" t="str">
            <v>把</v>
          </cell>
          <cell r="E22">
            <v>0</v>
          </cell>
          <cell r="F22">
            <v>6</v>
          </cell>
        </row>
      </sheetData>
      <sheetData sheetId="1"/>
      <sheetData sheetId="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4"/>
  <sheetViews>
    <sheetView tabSelected="1" workbookViewId="0">
      <pane xSplit="1" ySplit="1" topLeftCell="B2" activePane="bottomRight" state="frozen"/>
      <selection/>
      <selection pane="topRight"/>
      <selection pane="bottomLeft"/>
      <selection pane="bottomRight" activeCell="J5" sqref="J5"/>
    </sheetView>
  </sheetViews>
  <sheetFormatPr defaultColWidth="9" defaultRowHeight="24" customHeight="1"/>
  <cols>
    <col min="1" max="1" width="5.25" style="2" customWidth="1"/>
    <col min="2" max="2" width="10.75" style="2" customWidth="1"/>
    <col min="3" max="3" width="13.125" style="2" customWidth="1"/>
    <col min="4" max="4" width="74.25" style="2" customWidth="1"/>
    <col min="5" max="5" width="5" style="2" customWidth="1"/>
    <col min="6" max="6" width="9" style="2" customWidth="1"/>
    <col min="7" max="7" width="9.85833333333333" style="2" customWidth="1"/>
    <col min="8" max="8" width="9.75" style="2" customWidth="1"/>
    <col min="9" max="9" width="9.5" style="2" customWidth="1"/>
    <col min="10" max="10" width="14.625" style="2" customWidth="1"/>
    <col min="11" max="16384" width="9" style="2"/>
  </cols>
  <sheetData>
    <row r="1" s="1" customFormat="1" customHeight="1" spans="1:10">
      <c r="A1" s="4" t="s">
        <v>0</v>
      </c>
      <c r="B1" s="5" t="s">
        <v>1</v>
      </c>
      <c r="C1" s="4" t="s">
        <v>2</v>
      </c>
      <c r="D1" s="4" t="s">
        <v>3</v>
      </c>
      <c r="E1" s="4" t="s">
        <v>4</v>
      </c>
      <c r="F1" s="4" t="s">
        <v>5</v>
      </c>
      <c r="G1" s="4" t="s">
        <v>6</v>
      </c>
      <c r="H1" s="4" t="s">
        <v>7</v>
      </c>
      <c r="I1" s="4" t="s">
        <v>8</v>
      </c>
      <c r="J1" s="4" t="s">
        <v>9</v>
      </c>
    </row>
    <row r="2" s="2" customFormat="1" customHeight="1" spans="1:10">
      <c r="A2" s="6">
        <v>1</v>
      </c>
      <c r="B2" s="6" t="s">
        <v>10</v>
      </c>
      <c r="C2" s="6" t="s">
        <v>11</v>
      </c>
      <c r="D2" s="7" t="s">
        <v>12</v>
      </c>
      <c r="E2" s="6" t="s">
        <v>13</v>
      </c>
      <c r="F2" s="6" t="s">
        <v>14</v>
      </c>
      <c r="G2" s="6">
        <v>14</v>
      </c>
      <c r="H2" s="8">
        <f>VLOOKUP(B2,[1]控制价!$B$3:$P$24,15,FALSE)</f>
        <v>35</v>
      </c>
      <c r="I2" s="9" t="s">
        <v>15</v>
      </c>
      <c r="J2" s="6" t="s">
        <v>14</v>
      </c>
    </row>
    <row r="3" s="2" customFormat="1" customHeight="1" spans="1:10">
      <c r="A3" s="6">
        <v>2</v>
      </c>
      <c r="B3" s="9" t="s">
        <v>16</v>
      </c>
      <c r="C3" s="9" t="s">
        <v>17</v>
      </c>
      <c r="D3" s="6" t="s">
        <v>18</v>
      </c>
      <c r="E3" s="9" t="s">
        <v>19</v>
      </c>
      <c r="F3" s="6" t="s">
        <v>14</v>
      </c>
      <c r="G3" s="9">
        <v>168</v>
      </c>
      <c r="H3" s="8">
        <f>VLOOKUP(B3,[1]控制价!$B$3:$P$24,15,FALSE)</f>
        <v>23</v>
      </c>
      <c r="I3" s="9" t="s">
        <v>20</v>
      </c>
      <c r="J3" s="6" t="s">
        <v>14</v>
      </c>
    </row>
    <row r="4" s="2" customFormat="1" customHeight="1" spans="1:10">
      <c r="A4" s="6">
        <v>3</v>
      </c>
      <c r="B4" s="15" t="s">
        <v>21</v>
      </c>
      <c r="C4" s="6" t="s">
        <v>22</v>
      </c>
      <c r="D4" s="7" t="s">
        <v>23</v>
      </c>
      <c r="E4" s="6" t="s">
        <v>13</v>
      </c>
      <c r="F4" s="6" t="s">
        <v>14</v>
      </c>
      <c r="G4" s="7">
        <v>45</v>
      </c>
      <c r="H4" s="8">
        <f>VLOOKUP(B4,[1]控制价!$B$3:$P$24,15,FALSE)</f>
        <v>49</v>
      </c>
      <c r="I4" s="6" t="s">
        <v>24</v>
      </c>
      <c r="J4" s="6" t="s">
        <v>14</v>
      </c>
    </row>
    <row r="5" s="2" customFormat="1" customHeight="1" spans="1:10">
      <c r="A5" s="6">
        <v>4</v>
      </c>
      <c r="B5" s="15" t="s">
        <v>25</v>
      </c>
      <c r="C5" s="6" t="s">
        <v>26</v>
      </c>
      <c r="D5" s="7" t="s">
        <v>27</v>
      </c>
      <c r="E5" s="6" t="s">
        <v>28</v>
      </c>
      <c r="F5" s="6" t="s">
        <v>29</v>
      </c>
      <c r="G5" s="6">
        <v>484</v>
      </c>
      <c r="H5" s="8">
        <f>VLOOKUP(B5,[1]控制价!$B$3:$P$24,15,FALSE)</f>
        <v>41.5</v>
      </c>
      <c r="I5" s="9" t="s">
        <v>30</v>
      </c>
      <c r="J5" s="6" t="s">
        <v>14</v>
      </c>
    </row>
    <row r="6" s="2" customFormat="1" customHeight="1" spans="1:10">
      <c r="A6" s="6">
        <v>5</v>
      </c>
      <c r="B6" s="16" t="s">
        <v>31</v>
      </c>
      <c r="C6" s="10" t="s">
        <v>26</v>
      </c>
      <c r="D6" s="7" t="s">
        <v>32</v>
      </c>
      <c r="E6" s="10" t="s">
        <v>28</v>
      </c>
      <c r="F6" s="6" t="s">
        <v>29</v>
      </c>
      <c r="G6" s="6">
        <v>200</v>
      </c>
      <c r="H6" s="8">
        <f>VLOOKUP(B6,[1]控制价!$B$3:$P$24,15,FALSE)</f>
        <v>69</v>
      </c>
      <c r="I6" s="9" t="s">
        <v>33</v>
      </c>
      <c r="J6" s="6" t="s">
        <v>14</v>
      </c>
    </row>
    <row r="7" s="2" customFormat="1" customHeight="1" spans="1:10">
      <c r="A7" s="6">
        <v>6</v>
      </c>
      <c r="B7" s="6" t="s">
        <v>34</v>
      </c>
      <c r="C7" s="6" t="s">
        <v>35</v>
      </c>
      <c r="D7" s="10" t="s">
        <v>36</v>
      </c>
      <c r="E7" s="6" t="s">
        <v>37</v>
      </c>
      <c r="F7" s="6" t="s">
        <v>14</v>
      </c>
      <c r="G7" s="6">
        <v>4</v>
      </c>
      <c r="H7" s="8">
        <f>VLOOKUP(B7,[1]控制价!$B$3:$P$24,15,FALSE)</f>
        <v>1500</v>
      </c>
      <c r="I7" s="9" t="s">
        <v>15</v>
      </c>
      <c r="J7" s="6" t="s">
        <v>14</v>
      </c>
    </row>
    <row r="8" s="2" customFormat="1" customHeight="1" spans="1:10">
      <c r="A8" s="6">
        <v>7</v>
      </c>
      <c r="B8" s="15" t="s">
        <v>38</v>
      </c>
      <c r="C8" s="6" t="s">
        <v>39</v>
      </c>
      <c r="D8" s="7" t="s">
        <v>40</v>
      </c>
      <c r="E8" s="6" t="s">
        <v>41</v>
      </c>
      <c r="F8" s="6" t="s">
        <v>14</v>
      </c>
      <c r="G8" s="6">
        <v>45</v>
      </c>
      <c r="H8" s="8">
        <f>VLOOKUP(B8,[1]控制价!$B$3:$P$24,15,FALSE)</f>
        <v>80</v>
      </c>
      <c r="I8" s="9" t="s">
        <v>42</v>
      </c>
      <c r="J8" s="6" t="s">
        <v>14</v>
      </c>
    </row>
    <row r="9" s="2" customFormat="1" ht="34" customHeight="1" spans="1:10">
      <c r="A9" s="6">
        <v>8</v>
      </c>
      <c r="B9" s="6" t="s">
        <v>43</v>
      </c>
      <c r="C9" s="6" t="s">
        <v>44</v>
      </c>
      <c r="D9" s="7" t="s">
        <v>45</v>
      </c>
      <c r="E9" s="6" t="s">
        <v>41</v>
      </c>
      <c r="F9" s="6" t="s">
        <v>14</v>
      </c>
      <c r="G9" s="6">
        <v>42</v>
      </c>
      <c r="H9" s="8">
        <f>VLOOKUP(B9,[1]控制价!$B$3:$P$24,15,FALSE)</f>
        <v>60</v>
      </c>
      <c r="I9" s="9" t="s">
        <v>15</v>
      </c>
      <c r="J9" s="6" t="s">
        <v>14</v>
      </c>
    </row>
    <row r="10" s="2" customFormat="1" ht="44" customHeight="1" spans="1:10">
      <c r="A10" s="6">
        <v>9</v>
      </c>
      <c r="B10" s="11" t="s">
        <v>46</v>
      </c>
      <c r="C10" s="12" t="s">
        <v>47</v>
      </c>
      <c r="D10" s="6" t="s">
        <v>48</v>
      </c>
      <c r="E10" s="6" t="s">
        <v>49</v>
      </c>
      <c r="F10" s="6" t="s">
        <v>14</v>
      </c>
      <c r="G10" s="13">
        <f>VLOOKUP(B10,[2]Sheet1!$B$5:$F$22,5,FALSE)</f>
        <v>3</v>
      </c>
      <c r="H10" s="8">
        <f>VLOOKUP(B10,[1]控制价!$B$3:$P$24,15,FALSE)</f>
        <v>420</v>
      </c>
      <c r="I10" s="13" t="s">
        <v>50</v>
      </c>
      <c r="J10" s="6" t="s">
        <v>14</v>
      </c>
    </row>
    <row r="11" s="2" customFormat="1" customHeight="1" spans="1:10">
      <c r="A11" s="6">
        <v>10</v>
      </c>
      <c r="B11" s="6" t="s">
        <v>51</v>
      </c>
      <c r="C11" s="6" t="s">
        <v>52</v>
      </c>
      <c r="D11" s="7" t="s">
        <v>53</v>
      </c>
      <c r="E11" s="6" t="s">
        <v>13</v>
      </c>
      <c r="F11" s="6" t="s">
        <v>14</v>
      </c>
      <c r="G11" s="6">
        <v>14</v>
      </c>
      <c r="H11" s="8">
        <f>VLOOKUP(B11,[1]控制价!$B$3:$P$24,15,FALSE)</f>
        <v>269</v>
      </c>
      <c r="I11" s="9" t="s">
        <v>15</v>
      </c>
      <c r="J11" s="6" t="s">
        <v>14</v>
      </c>
    </row>
    <row r="12" s="2" customFormat="1" ht="39" customHeight="1" spans="1:10">
      <c r="A12" s="6">
        <v>11</v>
      </c>
      <c r="B12" s="6" t="s">
        <v>54</v>
      </c>
      <c r="C12" s="6" t="s">
        <v>55</v>
      </c>
      <c r="D12" s="7" t="s">
        <v>56</v>
      </c>
      <c r="E12" s="6" t="s">
        <v>13</v>
      </c>
      <c r="F12" s="6" t="s">
        <v>14</v>
      </c>
      <c r="G12" s="6">
        <v>44</v>
      </c>
      <c r="H12" s="8">
        <f>VLOOKUP(B12,[1]控制价!$B$3:$P$24,15,FALSE)</f>
        <v>140</v>
      </c>
      <c r="I12" s="9" t="s">
        <v>15</v>
      </c>
      <c r="J12" s="6" t="s">
        <v>14</v>
      </c>
    </row>
    <row r="13" s="2" customFormat="1" customHeight="1" spans="1:10">
      <c r="A13" s="6">
        <v>12</v>
      </c>
      <c r="B13" s="6" t="s">
        <v>57</v>
      </c>
      <c r="C13" s="6" t="s">
        <v>58</v>
      </c>
      <c r="D13" s="7" t="s">
        <v>59</v>
      </c>
      <c r="E13" s="6" t="s">
        <v>49</v>
      </c>
      <c r="F13" s="6" t="s">
        <v>14</v>
      </c>
      <c r="G13" s="7">
        <v>14</v>
      </c>
      <c r="H13" s="8">
        <f>VLOOKUP(B13,[1]控制价!$B$3:$P$24,15,FALSE)</f>
        <v>112</v>
      </c>
      <c r="I13" s="9" t="s">
        <v>15</v>
      </c>
      <c r="J13" s="6" t="s">
        <v>14</v>
      </c>
    </row>
    <row r="14" s="2" customFormat="1" customHeight="1" spans="1:10">
      <c r="A14" s="6">
        <v>13</v>
      </c>
      <c r="B14" s="6" t="s">
        <v>60</v>
      </c>
      <c r="C14" s="6" t="s">
        <v>61</v>
      </c>
      <c r="D14" s="7" t="s">
        <v>62</v>
      </c>
      <c r="E14" s="6" t="s">
        <v>13</v>
      </c>
      <c r="F14" s="6" t="s">
        <v>14</v>
      </c>
      <c r="G14" s="6">
        <v>16</v>
      </c>
      <c r="H14" s="8">
        <f>VLOOKUP(B14,[1]控制价!$B$3:$P$24,15,FALSE)</f>
        <v>300</v>
      </c>
      <c r="I14" s="9" t="s">
        <v>15</v>
      </c>
      <c r="J14" s="6" t="s">
        <v>14</v>
      </c>
    </row>
    <row r="15" s="3" customFormat="1" customHeight="1" spans="1:10">
      <c r="A15" s="6">
        <v>14</v>
      </c>
      <c r="B15" s="6" t="s">
        <v>63</v>
      </c>
      <c r="C15" s="6" t="s">
        <v>64</v>
      </c>
      <c r="D15" s="7" t="s">
        <v>65</v>
      </c>
      <c r="E15" s="6" t="s">
        <v>19</v>
      </c>
      <c r="F15" s="6" t="s">
        <v>14</v>
      </c>
      <c r="G15" s="6">
        <v>71</v>
      </c>
      <c r="H15" s="8">
        <f>VLOOKUP(B15,[1]控制价!$B$3:$P$24,15,FALSE)</f>
        <v>78</v>
      </c>
      <c r="I15" s="9" t="s">
        <v>66</v>
      </c>
      <c r="J15" s="6" t="s">
        <v>14</v>
      </c>
    </row>
    <row r="16" s="2" customFormat="1" customHeight="1" spans="1:10">
      <c r="A16" s="6">
        <v>15</v>
      </c>
      <c r="B16" s="6" t="s">
        <v>67</v>
      </c>
      <c r="C16" s="6" t="s">
        <v>68</v>
      </c>
      <c r="D16" s="10" t="s">
        <v>69</v>
      </c>
      <c r="E16" s="6" t="s">
        <v>49</v>
      </c>
      <c r="F16" s="6" t="s">
        <v>14</v>
      </c>
      <c r="G16" s="6">
        <v>14</v>
      </c>
      <c r="H16" s="8">
        <f>VLOOKUP(B16,[1]控制价!$B$3:$P$24,15,FALSE)</f>
        <v>35</v>
      </c>
      <c r="I16" s="9" t="s">
        <v>15</v>
      </c>
      <c r="J16" s="6" t="s">
        <v>14</v>
      </c>
    </row>
    <row r="17" s="2" customFormat="1" customHeight="1" spans="1:10">
      <c r="A17" s="6">
        <v>16</v>
      </c>
      <c r="B17" s="15" t="s">
        <v>70</v>
      </c>
      <c r="C17" s="6" t="s">
        <v>71</v>
      </c>
      <c r="D17" s="7" t="s">
        <v>72</v>
      </c>
      <c r="E17" s="6" t="s">
        <v>73</v>
      </c>
      <c r="F17" s="6" t="s">
        <v>14</v>
      </c>
      <c r="G17" s="6">
        <v>71</v>
      </c>
      <c r="H17" s="8">
        <f>VLOOKUP(B17,[1]控制价!$B$3:$P$24,15,FALSE)</f>
        <v>260</v>
      </c>
      <c r="I17" s="9" t="s">
        <v>66</v>
      </c>
      <c r="J17" s="6" t="s">
        <v>14</v>
      </c>
    </row>
    <row r="18" s="2" customFormat="1" customHeight="1" spans="1:10">
      <c r="A18" s="6">
        <v>17</v>
      </c>
      <c r="B18" s="6" t="s">
        <v>74</v>
      </c>
      <c r="C18" s="6" t="s">
        <v>75</v>
      </c>
      <c r="D18" s="7" t="s">
        <v>76</v>
      </c>
      <c r="E18" s="6" t="s">
        <v>49</v>
      </c>
      <c r="F18" s="6" t="s">
        <v>14</v>
      </c>
      <c r="G18" s="7">
        <v>36</v>
      </c>
      <c r="H18" s="8">
        <f>VLOOKUP(B18,[1]控制价!$B$3:$P$24,15,FALSE)</f>
        <v>90</v>
      </c>
      <c r="I18" s="6" t="s">
        <v>77</v>
      </c>
      <c r="J18" s="6" t="s">
        <v>14</v>
      </c>
    </row>
    <row r="19" s="2" customFormat="1" customHeight="1" spans="1:10">
      <c r="A19" s="6">
        <v>18</v>
      </c>
      <c r="B19" s="6" t="s">
        <v>78</v>
      </c>
      <c r="C19" s="6" t="s">
        <v>79</v>
      </c>
      <c r="D19" s="7" t="s">
        <v>80</v>
      </c>
      <c r="E19" s="6" t="s">
        <v>13</v>
      </c>
      <c r="F19" s="6" t="s">
        <v>14</v>
      </c>
      <c r="G19" s="6">
        <v>48</v>
      </c>
      <c r="H19" s="8">
        <f>VLOOKUP(B19,[1]控制价!$B$3:$P$24,15,FALSE)</f>
        <v>248</v>
      </c>
      <c r="I19" s="9" t="s">
        <v>15</v>
      </c>
      <c r="J19" s="6" t="s">
        <v>14</v>
      </c>
    </row>
    <row r="20" s="2" customFormat="1" customHeight="1" spans="1:10">
      <c r="A20" s="6">
        <v>19</v>
      </c>
      <c r="B20" s="15" t="s">
        <v>81</v>
      </c>
      <c r="C20" s="6" t="s">
        <v>82</v>
      </c>
      <c r="D20" s="7" t="s">
        <v>83</v>
      </c>
      <c r="E20" s="6" t="s">
        <v>84</v>
      </c>
      <c r="F20" s="6" t="s">
        <v>14</v>
      </c>
      <c r="G20" s="6">
        <v>81</v>
      </c>
      <c r="H20" s="8">
        <f>VLOOKUP(B20,[1]控制价!$B$3:$P$24,15,FALSE)</f>
        <v>1430</v>
      </c>
      <c r="I20" s="9" t="s">
        <v>66</v>
      </c>
      <c r="J20" s="6" t="s">
        <v>14</v>
      </c>
    </row>
    <row r="21" s="2" customFormat="1" customHeight="1" spans="1:10">
      <c r="A21" s="6">
        <v>20</v>
      </c>
      <c r="B21" s="6" t="s">
        <v>85</v>
      </c>
      <c r="C21" s="6" t="s">
        <v>86</v>
      </c>
      <c r="D21" s="7" t="s">
        <v>87</v>
      </c>
      <c r="E21" s="6" t="s">
        <v>88</v>
      </c>
      <c r="F21" s="6" t="s">
        <v>14</v>
      </c>
      <c r="G21" s="6">
        <v>81</v>
      </c>
      <c r="H21" s="8">
        <f>VLOOKUP(B21,[1]控制价!$B$3:$P$24,15,FALSE)</f>
        <v>145</v>
      </c>
      <c r="I21" s="9" t="s">
        <v>66</v>
      </c>
      <c r="J21" s="6" t="s">
        <v>14</v>
      </c>
    </row>
    <row r="22" s="2" customFormat="1" customHeight="1" spans="1:10">
      <c r="A22" s="6">
        <v>21</v>
      </c>
      <c r="B22" s="6" t="s">
        <v>89</v>
      </c>
      <c r="C22" s="6" t="s">
        <v>90</v>
      </c>
      <c r="D22" s="7" t="s">
        <v>91</v>
      </c>
      <c r="E22" s="6" t="s">
        <v>84</v>
      </c>
      <c r="F22" s="6" t="s">
        <v>14</v>
      </c>
      <c r="G22" s="7">
        <v>34</v>
      </c>
      <c r="H22" s="8">
        <f>VLOOKUP(B22,[1]控制价!$B$3:$P$24,15,FALSE)</f>
        <v>1380</v>
      </c>
      <c r="I22" s="9" t="s">
        <v>15</v>
      </c>
      <c r="J22" s="6" t="s">
        <v>14</v>
      </c>
    </row>
    <row r="23" s="2" customFormat="1" customHeight="1" spans="1:10">
      <c r="A23" s="6">
        <v>22</v>
      </c>
      <c r="B23" s="6" t="s">
        <v>92</v>
      </c>
      <c r="C23" s="6" t="s">
        <v>93</v>
      </c>
      <c r="D23" s="7" t="s">
        <v>94</v>
      </c>
      <c r="E23" s="6" t="s">
        <v>19</v>
      </c>
      <c r="F23" s="6" t="s">
        <v>14</v>
      </c>
      <c r="G23" s="7">
        <v>40</v>
      </c>
      <c r="H23" s="8">
        <f>VLOOKUP(B23,[1]控制价!$B$3:$P$24,15,FALSE)</f>
        <v>3100</v>
      </c>
      <c r="I23" s="6" t="s">
        <v>77</v>
      </c>
      <c r="J23" s="6" t="s">
        <v>14</v>
      </c>
    </row>
    <row r="24" s="2" customFormat="1" customHeight="1" spans="7:8">
      <c r="G24" s="14"/>
      <c r="H24" s="14"/>
    </row>
  </sheetData>
  <autoFilter ref="A1:J24">
    <extLst/>
  </autoFilter>
  <conditionalFormatting sqref="B$1:B$1048576">
    <cfRule type="duplicateValues" dxfId="0" priority="1"/>
  </conditionalFormatting>
  <conditionalFormatting sqref="B15:B1048576">
    <cfRule type="duplicateValues" dxfId="0" priority="2"/>
  </conditionalFormatting>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丹儿</cp:lastModifiedBy>
  <dcterms:created xsi:type="dcterms:W3CDTF">2021-03-05T02:53:00Z</dcterms:created>
  <dcterms:modified xsi:type="dcterms:W3CDTF">2023-11-01T01:22:30Z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2052-11.8.2.8053</vt:lpwstr>
  </property>
  <property fmtid="{D5CDD505-2E9C-101B-9397-08002B2CF9AE}" pid="3" name="KSOReadingLayout">
    <vt:bool>true</vt:bool>
  </property>
  <property fmtid="{D5CDD505-2E9C-101B-9397-08002B2CF9AE}" pid="4" name="ICV">
    <vt:lpwstr>FB7048925C224281991D7D63858E9C19</vt:lpwstr>
  </property>
</Properties>
</file>